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0" yWindow="45" windowWidth="18150" windowHeight="71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50" i="1"/>
  <c r="S47"/>
  <c r="L35"/>
  <c r="L36"/>
  <c r="L37"/>
  <c r="L38"/>
  <c r="L39"/>
  <c r="L40"/>
  <c r="L41"/>
  <c r="L42"/>
  <c r="L45"/>
  <c r="L19"/>
  <c r="L20"/>
  <c r="L21"/>
  <c r="L22"/>
  <c r="L23"/>
  <c r="L24"/>
  <c r="L25"/>
  <c r="L26"/>
  <c r="L27"/>
  <c r="L28"/>
  <c r="L29"/>
  <c r="L30"/>
  <c r="L31"/>
  <c r="L32"/>
  <c r="L33"/>
  <c r="L34"/>
  <c r="L7"/>
  <c r="L8"/>
  <c r="L9"/>
  <c r="L10"/>
  <c r="L11"/>
  <c r="L12"/>
  <c r="L13"/>
  <c r="L14"/>
  <c r="L15"/>
  <c r="L16"/>
  <c r="L17"/>
  <c r="L18"/>
  <c r="L6"/>
  <c r="I38"/>
  <c r="I39"/>
  <c r="I40"/>
  <c r="I41"/>
  <c r="I42"/>
  <c r="I43"/>
  <c r="I44"/>
  <c r="I45"/>
  <c r="I23"/>
  <c r="I24"/>
  <c r="I25"/>
  <c r="I26"/>
  <c r="I27"/>
  <c r="I28"/>
  <c r="I29"/>
  <c r="I30"/>
  <c r="I31"/>
  <c r="I32"/>
  <c r="I33"/>
  <c r="I34"/>
  <c r="I35"/>
  <c r="I36"/>
  <c r="I37"/>
  <c r="I11"/>
  <c r="I12"/>
  <c r="I13"/>
  <c r="I14"/>
  <c r="I15"/>
  <c r="I16"/>
  <c r="I17"/>
  <c r="I18"/>
  <c r="I19"/>
  <c r="I20"/>
  <c r="I21"/>
  <c r="I22"/>
  <c r="I9"/>
  <c r="I10"/>
  <c r="I8"/>
  <c r="I7"/>
  <c r="I6"/>
  <c r="M45" l="1"/>
  <c r="M39"/>
  <c r="M40"/>
  <c r="M41"/>
  <c r="M42"/>
  <c r="M43"/>
  <c r="M44"/>
  <c r="M36"/>
  <c r="M35"/>
  <c r="M37"/>
  <c r="M38"/>
  <c r="M31"/>
  <c r="M32"/>
  <c r="M33"/>
  <c r="M34"/>
  <c r="M28"/>
  <c r="M29"/>
  <c r="M30"/>
  <c r="M26"/>
  <c r="M27"/>
  <c r="M24"/>
  <c r="M25"/>
  <c r="M12"/>
  <c r="M23"/>
  <c r="M22"/>
  <c r="M21"/>
  <c r="M20"/>
  <c r="M19"/>
  <c r="M18"/>
  <c r="M9"/>
  <c r="M10"/>
  <c r="M11"/>
  <c r="M13"/>
  <c r="M14"/>
  <c r="M15"/>
  <c r="M16"/>
  <c r="M17"/>
  <c r="M7"/>
  <c r="M8"/>
  <c r="M6"/>
  <c r="M47" l="1"/>
  <c r="L47"/>
  <c r="S53" s="1"/>
</calcChain>
</file>

<file path=xl/sharedStrings.xml><?xml version="1.0" encoding="utf-8"?>
<sst xmlns="http://schemas.openxmlformats.org/spreadsheetml/2006/main" count="68" uniqueCount="45">
  <si>
    <t>PIPE SIZING TABULATION SHEET</t>
  </si>
  <si>
    <t>FITTINGS AND VALVES VELOCITY PRESSURE LOSS METHOD</t>
  </si>
  <si>
    <t>PIPE SECTION</t>
  </si>
  <si>
    <t>FITTINGS &amp; VALVES</t>
  </si>
  <si>
    <t>PIPE SECTION LENGTH</t>
  </si>
  <si>
    <t>PRESSURE LOSS PER 100 m TUBE</t>
  </si>
  <si>
    <t>PIPE SECTION PRESSURE LOSS</t>
  </si>
  <si>
    <t>VELOCITY</t>
  </si>
  <si>
    <t>TUBE SIZE</t>
  </si>
  <si>
    <t>No</t>
  </si>
  <si>
    <t>L/s</t>
  </si>
  <si>
    <t>Type</t>
  </si>
  <si>
    <t>m</t>
  </si>
  <si>
    <t>m/s</t>
  </si>
  <si>
    <t>DN</t>
  </si>
  <si>
    <t>flow tee</t>
  </si>
  <si>
    <t>elbow</t>
  </si>
  <si>
    <t>Head loss factor</t>
  </si>
  <si>
    <t>K</t>
  </si>
  <si>
    <t>FITTINGS &amp; VALVES PRESSURE LOSS</t>
  </si>
  <si>
    <t>reducer</t>
  </si>
  <si>
    <r>
      <t>Pressure loss each m=K*(v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/2g)</t>
    </r>
  </si>
  <si>
    <t>branch tee</t>
  </si>
  <si>
    <t>LOADING UNITS</t>
  </si>
  <si>
    <t>*</t>
  </si>
  <si>
    <t>Labelled</t>
  </si>
  <si>
    <t>bflow device</t>
  </si>
  <si>
    <t>meter</t>
  </si>
  <si>
    <t>Total friction losses</t>
  </si>
  <si>
    <t>Mains pressure</t>
  </si>
  <si>
    <t>ball valve</t>
  </si>
  <si>
    <t>Residual pressure at flow</t>
  </si>
  <si>
    <t>FLOW RATE</t>
  </si>
  <si>
    <t>Pressure required at outlets</t>
  </si>
  <si>
    <t>Total pressure loss/gain</t>
  </si>
  <si>
    <t>m. head</t>
  </si>
  <si>
    <r>
      <t xml:space="preserve">Pressure Loss </t>
    </r>
    <r>
      <rPr>
        <b/>
        <sz val="11"/>
        <color theme="1"/>
        <rFont val="Calibri"/>
        <family val="2"/>
      </rPr>
      <t>∑</t>
    </r>
  </si>
  <si>
    <t>Residual pressure negative</t>
  </si>
  <si>
    <t>Pumping solution required</t>
  </si>
  <si>
    <t xml:space="preserve">     =</t>
  </si>
  <si>
    <t>Elevation pressure loss</t>
  </si>
  <si>
    <t>Elevation pressure gain</t>
  </si>
  <si>
    <t>at flow</t>
  </si>
  <si>
    <t>2.74 L/s</t>
  </si>
  <si>
    <t>from Figure 1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</si>
</sst>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left"/>
    </xf>
    <xf numFmtId="0" fontId="2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left"/>
    </xf>
    <xf numFmtId="164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left"/>
    </xf>
    <xf numFmtId="164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/>
    <xf numFmtId="0" fontId="5" fillId="0" borderId="5" xfId="0" applyFont="1" applyBorder="1"/>
    <xf numFmtId="0" fontId="5" fillId="0" borderId="6" xfId="0" applyFont="1" applyBorder="1"/>
    <xf numFmtId="164" fontId="5" fillId="0" borderId="7" xfId="0" applyNumberFormat="1" applyFont="1" applyBorder="1"/>
    <xf numFmtId="0" fontId="5" fillId="0" borderId="8" xfId="0" applyFont="1" applyBorder="1"/>
    <xf numFmtId="0" fontId="5" fillId="0" borderId="0" xfId="0" applyFont="1" applyBorder="1"/>
    <xf numFmtId="0" fontId="5" fillId="0" borderId="9" xfId="0" applyFont="1" applyBorder="1"/>
    <xf numFmtId="164" fontId="5" fillId="0" borderId="9" xfId="0" applyNumberFormat="1" applyFont="1" applyBorder="1"/>
    <xf numFmtId="0" fontId="5" fillId="0" borderId="10" xfId="0" applyFont="1" applyBorder="1"/>
    <xf numFmtId="0" fontId="5" fillId="0" borderId="11" xfId="0" applyFont="1" applyBorder="1"/>
    <xf numFmtId="164" fontId="4" fillId="6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7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0" fillId="6" borderId="13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164" fontId="4" fillId="3" borderId="15" xfId="0" applyNumberFormat="1" applyFont="1" applyFill="1" applyBorder="1" applyAlignment="1">
      <alignment horizontal="left"/>
    </xf>
    <xf numFmtId="164" fontId="4" fillId="6" borderId="14" xfId="0" applyNumberFormat="1" applyFont="1" applyFill="1" applyBorder="1" applyAlignment="1">
      <alignment horizontal="left"/>
    </xf>
    <xf numFmtId="0" fontId="6" fillId="0" borderId="0" xfId="0" applyFont="1" applyFill="1" applyBorder="1"/>
    <xf numFmtId="164" fontId="0" fillId="0" borderId="0" xfId="0" applyNumberFormat="1"/>
    <xf numFmtId="0" fontId="8" fillId="0" borderId="0" xfId="0" applyFont="1"/>
    <xf numFmtId="0" fontId="5" fillId="0" borderId="0" xfId="0" applyFont="1"/>
    <xf numFmtId="164" fontId="9" fillId="0" borderId="12" xfId="0" applyNumberFormat="1" applyFont="1" applyBorder="1"/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U104"/>
  <sheetViews>
    <sheetView tabSelected="1" workbookViewId="0">
      <pane ySplit="5" topLeftCell="A41" activePane="bottomLeft" state="frozen"/>
      <selection pane="bottomLeft" activeCell="T52" sqref="T52"/>
    </sheetView>
  </sheetViews>
  <sheetFormatPr defaultRowHeight="15"/>
  <cols>
    <col min="1" max="1" width="9.7109375" style="4" customWidth="1"/>
    <col min="2" max="2" width="9.140625" style="4"/>
    <col min="3" max="3" width="7.42578125" style="5" customWidth="1"/>
    <col min="4" max="5" width="9" style="4" customWidth="1"/>
    <col min="6" max="6" width="9" style="36" customWidth="1"/>
    <col min="7" max="7" width="12.85546875" customWidth="1"/>
    <col min="8" max="8" width="9.140625" style="5"/>
    <col min="9" max="9" width="12" style="4" customWidth="1"/>
    <col min="10" max="13" width="9.140625" style="5"/>
    <col min="19" max="19" width="11.85546875" customWidth="1"/>
    <col min="21" max="21" width="11" customWidth="1"/>
  </cols>
  <sheetData>
    <row r="1" spans="1:15" s="1" customFormat="1" ht="24.75" customHeight="1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5" s="1" customFormat="1" ht="25.35" customHeight="1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</row>
    <row r="3" spans="1:15" s="2" customFormat="1" ht="57" customHeight="1">
      <c r="A3" s="6" t="s">
        <v>2</v>
      </c>
      <c r="B3" s="6" t="s">
        <v>23</v>
      </c>
      <c r="C3" s="7" t="s">
        <v>32</v>
      </c>
      <c r="D3" s="7" t="s">
        <v>8</v>
      </c>
      <c r="E3" s="7" t="s">
        <v>7</v>
      </c>
      <c r="F3" s="59" t="s">
        <v>3</v>
      </c>
      <c r="G3" s="60"/>
      <c r="H3" s="60"/>
      <c r="I3" s="61"/>
      <c r="J3" s="13" t="s">
        <v>4</v>
      </c>
      <c r="K3" s="13" t="s">
        <v>5</v>
      </c>
      <c r="L3" s="17" t="s">
        <v>19</v>
      </c>
      <c r="M3" s="13" t="s">
        <v>6</v>
      </c>
    </row>
    <row r="4" spans="1:15" s="2" customFormat="1" ht="54.75" customHeight="1">
      <c r="A4" s="6"/>
      <c r="B4" s="6"/>
      <c r="C4" s="7"/>
      <c r="D4" s="7"/>
      <c r="E4" s="7"/>
      <c r="F4" s="37"/>
      <c r="G4" s="17"/>
      <c r="H4" s="17" t="s">
        <v>17</v>
      </c>
      <c r="I4" s="17" t="s">
        <v>21</v>
      </c>
      <c r="J4" s="13"/>
      <c r="K4" s="13"/>
      <c r="L4" s="17"/>
      <c r="M4" s="13"/>
    </row>
    <row r="5" spans="1:15" s="3" customFormat="1" ht="15.75">
      <c r="A5" s="14" t="s">
        <v>25</v>
      </c>
      <c r="B5" s="14" t="s">
        <v>9</v>
      </c>
      <c r="C5" s="15" t="s">
        <v>10</v>
      </c>
      <c r="D5" s="15" t="s">
        <v>14</v>
      </c>
      <c r="E5" s="15" t="s">
        <v>13</v>
      </c>
      <c r="F5" s="38" t="s">
        <v>9</v>
      </c>
      <c r="G5" s="18" t="s">
        <v>11</v>
      </c>
      <c r="H5" s="18" t="s">
        <v>18</v>
      </c>
      <c r="I5" s="18" t="s">
        <v>35</v>
      </c>
      <c r="J5" s="16" t="s">
        <v>12</v>
      </c>
      <c r="K5" s="16" t="s">
        <v>35</v>
      </c>
      <c r="L5" s="18" t="s">
        <v>35</v>
      </c>
      <c r="M5" s="16" t="s">
        <v>35</v>
      </c>
    </row>
    <row r="6" spans="1:15">
      <c r="A6" s="8">
        <v>1</v>
      </c>
      <c r="B6" s="8" t="s">
        <v>24</v>
      </c>
      <c r="C6" s="9">
        <v>0.1</v>
      </c>
      <c r="D6" s="11">
        <v>15</v>
      </c>
      <c r="E6" s="9">
        <v>1.0760000000000001</v>
      </c>
      <c r="F6" s="39"/>
      <c r="G6" s="20"/>
      <c r="H6" s="21"/>
      <c r="I6" s="22">
        <f t="shared" ref="I6:I45" si="0">H6*((E6*E6)/19.6)</f>
        <v>0</v>
      </c>
      <c r="J6" s="10">
        <v>2</v>
      </c>
      <c r="K6" s="10">
        <v>16.858000000000001</v>
      </c>
      <c r="L6" s="23">
        <f>F6*I6</f>
        <v>0</v>
      </c>
      <c r="M6" s="12">
        <f>J6*K6/100</f>
        <v>0.33716000000000002</v>
      </c>
      <c r="O6" s="49"/>
    </row>
    <row r="7" spans="1:15">
      <c r="A7" s="8">
        <v>1</v>
      </c>
      <c r="B7" s="8" t="s">
        <v>24</v>
      </c>
      <c r="C7" s="9">
        <v>0.1</v>
      </c>
      <c r="D7" s="11">
        <v>15</v>
      </c>
      <c r="E7" s="9">
        <v>1.0760000000000001</v>
      </c>
      <c r="F7" s="39">
        <v>1</v>
      </c>
      <c r="G7" s="20" t="s">
        <v>16</v>
      </c>
      <c r="H7" s="21">
        <v>2.2000000000000002</v>
      </c>
      <c r="I7" s="22">
        <f t="shared" si="0"/>
        <v>0.12995444897959185</v>
      </c>
      <c r="J7" s="10"/>
      <c r="K7" s="10"/>
      <c r="L7" s="23">
        <f t="shared" ref="L7:L45" si="1">F7*I7</f>
        <v>0.12995444897959185</v>
      </c>
      <c r="M7" s="12">
        <f t="shared" ref="M7:M45" si="2">J7*K7/100</f>
        <v>0</v>
      </c>
      <c r="O7" s="49"/>
    </row>
    <row r="8" spans="1:15">
      <c r="A8" s="8">
        <v>1</v>
      </c>
      <c r="B8" s="8" t="s">
        <v>24</v>
      </c>
      <c r="C8" s="9">
        <v>0.1</v>
      </c>
      <c r="D8" s="11">
        <v>15</v>
      </c>
      <c r="E8" s="9">
        <v>1.0760000000000001</v>
      </c>
      <c r="F8" s="39">
        <v>1</v>
      </c>
      <c r="G8" s="20" t="s">
        <v>20</v>
      </c>
      <c r="H8" s="21">
        <v>1</v>
      </c>
      <c r="I8" s="22">
        <f t="shared" si="0"/>
        <v>5.9070204081632653E-2</v>
      </c>
      <c r="J8" s="10"/>
      <c r="K8" s="10"/>
      <c r="L8" s="23">
        <f t="shared" si="1"/>
        <v>5.9070204081632653E-2</v>
      </c>
      <c r="M8" s="12">
        <f t="shared" si="2"/>
        <v>0</v>
      </c>
      <c r="O8" s="49"/>
    </row>
    <row r="9" spans="1:15">
      <c r="A9" s="8">
        <v>2</v>
      </c>
      <c r="B9" s="8">
        <v>3</v>
      </c>
      <c r="C9" s="9">
        <v>0.14000000000000001</v>
      </c>
      <c r="D9" s="11">
        <v>20</v>
      </c>
      <c r="E9" s="9">
        <v>0.61599999999999999</v>
      </c>
      <c r="F9" s="39"/>
      <c r="G9" s="20"/>
      <c r="H9" s="21"/>
      <c r="I9" s="22">
        <f t="shared" si="0"/>
        <v>0</v>
      </c>
      <c r="J9" s="10">
        <v>2</v>
      </c>
      <c r="K9" s="10">
        <v>3.6219999999999999</v>
      </c>
      <c r="L9" s="23">
        <f t="shared" si="1"/>
        <v>0</v>
      </c>
      <c r="M9" s="12">
        <f t="shared" si="2"/>
        <v>7.2440000000000004E-2</v>
      </c>
      <c r="O9" s="49"/>
    </row>
    <row r="10" spans="1:15">
      <c r="A10" s="8">
        <v>2</v>
      </c>
      <c r="B10" s="8">
        <v>3</v>
      </c>
      <c r="C10" s="9">
        <v>0.14000000000000001</v>
      </c>
      <c r="D10" s="11">
        <v>20</v>
      </c>
      <c r="E10" s="9">
        <v>0.61599999999999999</v>
      </c>
      <c r="F10" s="39">
        <v>1</v>
      </c>
      <c r="G10" s="20" t="s">
        <v>15</v>
      </c>
      <c r="H10" s="21">
        <v>0.9</v>
      </c>
      <c r="I10" s="22">
        <f t="shared" si="0"/>
        <v>1.7423999999999999E-2</v>
      </c>
      <c r="J10" s="10"/>
      <c r="K10" s="10"/>
      <c r="L10" s="23">
        <f t="shared" si="1"/>
        <v>1.7423999999999999E-2</v>
      </c>
      <c r="M10" s="12">
        <f t="shared" si="2"/>
        <v>0</v>
      </c>
      <c r="O10" s="49"/>
    </row>
    <row r="11" spans="1:15">
      <c r="A11" s="8">
        <v>3</v>
      </c>
      <c r="B11" s="8">
        <v>11</v>
      </c>
      <c r="C11" s="9">
        <v>0.28000000000000003</v>
      </c>
      <c r="D11" s="11">
        <v>20</v>
      </c>
      <c r="E11" s="9">
        <v>1.232</v>
      </c>
      <c r="F11" s="39"/>
      <c r="G11" s="20"/>
      <c r="H11" s="21"/>
      <c r="I11" s="22">
        <f t="shared" si="0"/>
        <v>0</v>
      </c>
      <c r="J11" s="10">
        <v>2</v>
      </c>
      <c r="K11" s="10">
        <v>12.191000000000001</v>
      </c>
      <c r="L11" s="23">
        <f t="shared" si="1"/>
        <v>0</v>
      </c>
      <c r="M11" s="12">
        <f t="shared" si="2"/>
        <v>0.24382000000000001</v>
      </c>
      <c r="O11" s="49"/>
    </row>
    <row r="12" spans="1:15">
      <c r="A12" s="8">
        <v>3</v>
      </c>
      <c r="B12" s="8">
        <v>11</v>
      </c>
      <c r="C12" s="9">
        <v>0.28000000000000003</v>
      </c>
      <c r="D12" s="11">
        <v>20</v>
      </c>
      <c r="E12" s="9">
        <v>1.232</v>
      </c>
      <c r="F12" s="39">
        <v>1</v>
      </c>
      <c r="G12" s="20" t="s">
        <v>15</v>
      </c>
      <c r="H12" s="21">
        <v>0.9</v>
      </c>
      <c r="I12" s="22">
        <f t="shared" si="0"/>
        <v>6.9695999999999994E-2</v>
      </c>
      <c r="J12" s="10"/>
      <c r="K12" s="10"/>
      <c r="L12" s="23">
        <f t="shared" si="1"/>
        <v>6.9695999999999994E-2</v>
      </c>
      <c r="M12" s="12">
        <f t="shared" ref="M12" si="3">J12*K12/100</f>
        <v>0</v>
      </c>
      <c r="O12" s="49"/>
    </row>
    <row r="13" spans="1:15">
      <c r="A13" s="8">
        <v>4</v>
      </c>
      <c r="B13" s="8">
        <v>13</v>
      </c>
      <c r="C13" s="9">
        <v>0.3</v>
      </c>
      <c r="D13" s="11">
        <v>20</v>
      </c>
      <c r="E13" s="9">
        <v>1.32</v>
      </c>
      <c r="F13" s="39"/>
      <c r="G13" s="20"/>
      <c r="H13" s="21"/>
      <c r="I13" s="22">
        <f t="shared" si="0"/>
        <v>0</v>
      </c>
      <c r="J13" s="10">
        <v>2</v>
      </c>
      <c r="K13" s="10">
        <v>13.769</v>
      </c>
      <c r="L13" s="23">
        <f t="shared" si="1"/>
        <v>0</v>
      </c>
      <c r="M13" s="12">
        <f t="shared" si="2"/>
        <v>0.27538000000000001</v>
      </c>
      <c r="O13" s="49"/>
    </row>
    <row r="14" spans="1:15">
      <c r="A14" s="8">
        <v>4</v>
      </c>
      <c r="B14" s="8">
        <v>13</v>
      </c>
      <c r="C14" s="9">
        <v>0.3</v>
      </c>
      <c r="D14" s="11">
        <v>20</v>
      </c>
      <c r="E14" s="9">
        <v>1.32</v>
      </c>
      <c r="F14" s="39">
        <v>1</v>
      </c>
      <c r="G14" s="20" t="s">
        <v>22</v>
      </c>
      <c r="H14" s="21">
        <v>2.1</v>
      </c>
      <c r="I14" s="22">
        <f t="shared" si="0"/>
        <v>0.18668571428571432</v>
      </c>
      <c r="J14" s="10"/>
      <c r="K14" s="10"/>
      <c r="L14" s="23">
        <f t="shared" si="1"/>
        <v>0.18668571428571432</v>
      </c>
      <c r="M14" s="12">
        <f t="shared" si="2"/>
        <v>0</v>
      </c>
      <c r="O14" s="49"/>
    </row>
    <row r="15" spans="1:15">
      <c r="A15" s="8">
        <v>5</v>
      </c>
      <c r="B15" s="8">
        <v>18</v>
      </c>
      <c r="C15" s="9">
        <v>0.36</v>
      </c>
      <c r="D15" s="11">
        <v>20</v>
      </c>
      <c r="E15" s="9">
        <v>1.5840000000000001</v>
      </c>
      <c r="F15" s="39"/>
      <c r="G15" s="20"/>
      <c r="H15" s="21"/>
      <c r="I15" s="22">
        <f t="shared" si="0"/>
        <v>0</v>
      </c>
      <c r="J15" s="10">
        <v>4</v>
      </c>
      <c r="K15" s="10">
        <v>19.009</v>
      </c>
      <c r="L15" s="23">
        <f t="shared" si="1"/>
        <v>0</v>
      </c>
      <c r="M15" s="12">
        <f t="shared" si="2"/>
        <v>0.76036000000000004</v>
      </c>
      <c r="O15" s="49"/>
    </row>
    <row r="16" spans="1:15">
      <c r="A16" s="8">
        <v>5</v>
      </c>
      <c r="B16" s="8">
        <v>18</v>
      </c>
      <c r="C16" s="9">
        <v>0.36</v>
      </c>
      <c r="D16" s="11">
        <v>20</v>
      </c>
      <c r="E16" s="9">
        <v>1.5840000000000001</v>
      </c>
      <c r="F16" s="39">
        <v>1</v>
      </c>
      <c r="G16" s="20" t="s">
        <v>22</v>
      </c>
      <c r="H16" s="21">
        <v>2.1</v>
      </c>
      <c r="I16" s="22">
        <f t="shared" si="0"/>
        <v>0.26882742857142861</v>
      </c>
      <c r="J16" s="10"/>
      <c r="K16" s="10"/>
      <c r="L16" s="23">
        <f t="shared" si="1"/>
        <v>0.26882742857142861</v>
      </c>
      <c r="M16" s="12">
        <f t="shared" si="2"/>
        <v>0</v>
      </c>
      <c r="O16" s="49"/>
    </row>
    <row r="17" spans="1:16">
      <c r="A17" s="8">
        <v>6</v>
      </c>
      <c r="B17" s="8">
        <v>24</v>
      </c>
      <c r="C17" s="9">
        <v>0.42</v>
      </c>
      <c r="D17" s="11">
        <v>20</v>
      </c>
      <c r="E17" s="9">
        <v>1.8480000000000001</v>
      </c>
      <c r="F17" s="39"/>
      <c r="G17" s="20"/>
      <c r="H17" s="21"/>
      <c r="I17" s="22">
        <f t="shared" si="0"/>
        <v>0</v>
      </c>
      <c r="J17" s="10">
        <v>2</v>
      </c>
      <c r="K17" s="10">
        <v>24.989000000000001</v>
      </c>
      <c r="L17" s="23">
        <f t="shared" si="1"/>
        <v>0</v>
      </c>
      <c r="M17" s="12">
        <f t="shared" si="2"/>
        <v>0.49978</v>
      </c>
      <c r="O17" s="49"/>
    </row>
    <row r="18" spans="1:16">
      <c r="A18" s="8">
        <v>6</v>
      </c>
      <c r="B18" s="8">
        <v>24</v>
      </c>
      <c r="C18" s="9">
        <v>0.42</v>
      </c>
      <c r="D18" s="11">
        <v>20</v>
      </c>
      <c r="E18" s="9">
        <v>1.8480000000000001</v>
      </c>
      <c r="F18" s="39">
        <v>1</v>
      </c>
      <c r="G18" s="20" t="s">
        <v>15</v>
      </c>
      <c r="H18" s="21">
        <v>0.9</v>
      </c>
      <c r="I18" s="22">
        <f t="shared" si="0"/>
        <v>0.15681600000000001</v>
      </c>
      <c r="J18" s="10"/>
      <c r="K18" s="10"/>
      <c r="L18" s="23">
        <f t="shared" si="1"/>
        <v>0.15681600000000001</v>
      </c>
      <c r="M18" s="12">
        <f t="shared" si="2"/>
        <v>0</v>
      </c>
      <c r="O18" s="49"/>
    </row>
    <row r="19" spans="1:16">
      <c r="A19" s="8">
        <v>7</v>
      </c>
      <c r="B19" s="8">
        <v>27</v>
      </c>
      <c r="C19" s="9">
        <v>0.44</v>
      </c>
      <c r="D19" s="11">
        <v>20</v>
      </c>
      <c r="E19" s="9">
        <v>1.9359999999999999</v>
      </c>
      <c r="F19" s="39"/>
      <c r="G19" s="20"/>
      <c r="H19" s="21"/>
      <c r="I19" s="22">
        <f t="shared" si="0"/>
        <v>0</v>
      </c>
      <c r="J19" s="10">
        <v>1</v>
      </c>
      <c r="K19" s="10">
        <v>27.143999999999998</v>
      </c>
      <c r="L19" s="23">
        <f t="shared" si="1"/>
        <v>0</v>
      </c>
      <c r="M19" s="12">
        <f t="shared" si="2"/>
        <v>0.27143999999999996</v>
      </c>
      <c r="O19" s="49"/>
    </row>
    <row r="20" spans="1:16">
      <c r="A20" s="8">
        <v>7</v>
      </c>
      <c r="B20" s="8">
        <v>27</v>
      </c>
      <c r="C20" s="9">
        <v>0.44</v>
      </c>
      <c r="D20" s="11">
        <v>20</v>
      </c>
      <c r="E20" s="9">
        <v>1.9359999999999999</v>
      </c>
      <c r="F20" s="39">
        <v>1</v>
      </c>
      <c r="G20" s="20" t="s">
        <v>15</v>
      </c>
      <c r="H20" s="21">
        <v>0.9</v>
      </c>
      <c r="I20" s="22">
        <f t="shared" si="0"/>
        <v>0.17210644897959182</v>
      </c>
      <c r="J20" s="10"/>
      <c r="K20" s="10"/>
      <c r="L20" s="23">
        <f t="shared" si="1"/>
        <v>0.17210644897959182</v>
      </c>
      <c r="M20" s="12">
        <f t="shared" si="2"/>
        <v>0</v>
      </c>
      <c r="O20" s="49"/>
    </row>
    <row r="21" spans="1:16">
      <c r="A21" s="8">
        <v>8</v>
      </c>
      <c r="B21" s="8">
        <v>35</v>
      </c>
      <c r="C21" s="9">
        <v>0.51</v>
      </c>
      <c r="D21" s="11">
        <v>20</v>
      </c>
      <c r="E21" s="9">
        <v>2.2440000000000002</v>
      </c>
      <c r="F21" s="39"/>
      <c r="G21" s="20"/>
      <c r="H21" s="21"/>
      <c r="I21" s="22">
        <f t="shared" si="0"/>
        <v>0</v>
      </c>
      <c r="J21" s="10">
        <v>1</v>
      </c>
      <c r="K21" s="10">
        <v>35.308999999999997</v>
      </c>
      <c r="L21" s="23">
        <f t="shared" si="1"/>
        <v>0</v>
      </c>
      <c r="M21" s="12">
        <f t="shared" si="2"/>
        <v>0.35308999999999996</v>
      </c>
      <c r="O21" s="49"/>
    </row>
    <row r="22" spans="1:16">
      <c r="A22" s="8">
        <v>8</v>
      </c>
      <c r="B22" s="8">
        <v>35</v>
      </c>
      <c r="C22" s="9">
        <v>0.51</v>
      </c>
      <c r="D22" s="11">
        <v>20</v>
      </c>
      <c r="E22" s="9">
        <v>2.2440000000000002</v>
      </c>
      <c r="F22" s="39">
        <v>1</v>
      </c>
      <c r="G22" s="20" t="s">
        <v>15</v>
      </c>
      <c r="H22" s="21">
        <v>0.9</v>
      </c>
      <c r="I22" s="22">
        <f t="shared" si="0"/>
        <v>0.23122359183673472</v>
      </c>
      <c r="J22" s="10"/>
      <c r="K22" s="10"/>
      <c r="L22" s="23">
        <f t="shared" si="1"/>
        <v>0.23122359183673472</v>
      </c>
      <c r="M22" s="12">
        <f t="shared" si="2"/>
        <v>0</v>
      </c>
      <c r="O22" s="49"/>
    </row>
    <row r="23" spans="1:16">
      <c r="A23" s="8">
        <v>8</v>
      </c>
      <c r="B23" s="8">
        <v>35</v>
      </c>
      <c r="C23" s="9">
        <v>0.51</v>
      </c>
      <c r="D23" s="11">
        <v>20</v>
      </c>
      <c r="E23" s="9">
        <v>2.2440000000000002</v>
      </c>
      <c r="F23" s="39">
        <v>1</v>
      </c>
      <c r="G23" s="20" t="s">
        <v>30</v>
      </c>
      <c r="H23" s="21">
        <v>0.27</v>
      </c>
      <c r="I23" s="22">
        <f t="shared" si="0"/>
        <v>6.9367077551020423E-2</v>
      </c>
      <c r="J23" s="10"/>
      <c r="K23" s="10"/>
      <c r="L23" s="23">
        <f t="shared" si="1"/>
        <v>6.9367077551020423E-2</v>
      </c>
      <c r="M23" s="12">
        <f t="shared" si="2"/>
        <v>0</v>
      </c>
      <c r="O23" s="49"/>
    </row>
    <row r="24" spans="1:16">
      <c r="A24" s="8"/>
      <c r="B24" s="8"/>
      <c r="C24" s="9"/>
      <c r="D24" s="11"/>
      <c r="E24" s="9"/>
      <c r="F24" s="39"/>
      <c r="G24" s="20"/>
      <c r="H24" s="21"/>
      <c r="I24" s="22">
        <f t="shared" si="0"/>
        <v>0</v>
      </c>
      <c r="J24" s="10"/>
      <c r="K24" s="10"/>
      <c r="L24" s="23">
        <f t="shared" si="1"/>
        <v>0</v>
      </c>
      <c r="M24" s="12">
        <f t="shared" si="2"/>
        <v>0</v>
      </c>
      <c r="O24" s="49"/>
    </row>
    <row r="25" spans="1:16">
      <c r="A25" s="8">
        <v>9</v>
      </c>
      <c r="B25" s="8"/>
      <c r="C25" s="9">
        <v>0.48</v>
      </c>
      <c r="D25" s="11">
        <v>20</v>
      </c>
      <c r="E25" s="9">
        <v>2.1120000000000001</v>
      </c>
      <c r="F25" s="39"/>
      <c r="G25" s="20"/>
      <c r="H25" s="21"/>
      <c r="I25" s="22">
        <f t="shared" si="0"/>
        <v>0</v>
      </c>
      <c r="J25" s="10">
        <v>3.3</v>
      </c>
      <c r="K25" s="10">
        <v>31.692</v>
      </c>
      <c r="L25" s="23">
        <f t="shared" si="1"/>
        <v>0</v>
      </c>
      <c r="M25" s="12">
        <f t="shared" si="2"/>
        <v>1.045836</v>
      </c>
      <c r="O25" s="49"/>
    </row>
    <row r="26" spans="1:16">
      <c r="A26" s="8">
        <v>9</v>
      </c>
      <c r="B26" s="8"/>
      <c r="C26" s="9">
        <v>0.48</v>
      </c>
      <c r="D26" s="11">
        <v>20</v>
      </c>
      <c r="E26" s="9">
        <v>2.1120000000000001</v>
      </c>
      <c r="F26" s="39">
        <v>1</v>
      </c>
      <c r="G26" s="20" t="s">
        <v>16</v>
      </c>
      <c r="H26" s="21">
        <v>1.7</v>
      </c>
      <c r="I26" s="22">
        <f t="shared" si="0"/>
        <v>0.38688391836734692</v>
      </c>
      <c r="J26" s="10"/>
      <c r="K26" s="10"/>
      <c r="L26" s="23">
        <f t="shared" si="1"/>
        <v>0.38688391836734692</v>
      </c>
      <c r="M26" s="12">
        <f t="shared" si="2"/>
        <v>0</v>
      </c>
      <c r="O26" s="49"/>
      <c r="P26" s="49"/>
    </row>
    <row r="27" spans="1:16">
      <c r="A27" s="8">
        <v>10</v>
      </c>
      <c r="B27" s="8"/>
      <c r="C27" s="9">
        <v>0.7</v>
      </c>
      <c r="D27" s="11">
        <v>25</v>
      </c>
      <c r="E27" s="9">
        <v>1.6910000000000001</v>
      </c>
      <c r="F27" s="39"/>
      <c r="G27" s="20"/>
      <c r="H27" s="21"/>
      <c r="I27" s="22">
        <f t="shared" si="0"/>
        <v>0</v>
      </c>
      <c r="J27" s="10">
        <v>3.3</v>
      </c>
      <c r="K27" s="10">
        <v>14.71</v>
      </c>
      <c r="L27" s="23">
        <f t="shared" si="1"/>
        <v>0</v>
      </c>
      <c r="M27" s="12">
        <f t="shared" si="2"/>
        <v>0.48542999999999997</v>
      </c>
      <c r="O27" s="49"/>
    </row>
    <row r="28" spans="1:16">
      <c r="A28" s="8">
        <v>10</v>
      </c>
      <c r="B28" s="8"/>
      <c r="C28" s="9">
        <v>0.7</v>
      </c>
      <c r="D28" s="11">
        <v>25</v>
      </c>
      <c r="E28" s="9">
        <v>1.6910000000000001</v>
      </c>
      <c r="F28" s="39">
        <v>1</v>
      </c>
      <c r="G28" s="20" t="s">
        <v>15</v>
      </c>
      <c r="H28" s="21">
        <v>0.9</v>
      </c>
      <c r="I28" s="22">
        <f t="shared" si="0"/>
        <v>0.13130269897959185</v>
      </c>
      <c r="J28" s="10"/>
      <c r="K28" s="10"/>
      <c r="L28" s="23">
        <f t="shared" si="1"/>
        <v>0.13130269897959185</v>
      </c>
      <c r="M28" s="12">
        <f t="shared" si="2"/>
        <v>0</v>
      </c>
      <c r="O28" s="49"/>
      <c r="P28" s="49"/>
    </row>
    <row r="29" spans="1:16">
      <c r="A29" s="8">
        <v>11</v>
      </c>
      <c r="B29" s="8"/>
      <c r="C29" s="9">
        <v>0.88</v>
      </c>
      <c r="D29" s="11">
        <v>25</v>
      </c>
      <c r="E29" s="9">
        <v>2.125</v>
      </c>
      <c r="F29" s="39"/>
      <c r="G29" s="20"/>
      <c r="H29" s="21"/>
      <c r="I29" s="22">
        <f t="shared" si="0"/>
        <v>0</v>
      </c>
      <c r="J29" s="10">
        <v>3.3</v>
      </c>
      <c r="K29" s="10">
        <v>22.13</v>
      </c>
      <c r="L29" s="23">
        <f t="shared" si="1"/>
        <v>0</v>
      </c>
      <c r="M29" s="12">
        <f t="shared" si="2"/>
        <v>0.73028999999999999</v>
      </c>
      <c r="O29" s="49"/>
    </row>
    <row r="30" spans="1:16">
      <c r="A30" s="8">
        <v>11</v>
      </c>
      <c r="B30" s="8"/>
      <c r="C30" s="9">
        <v>0.88</v>
      </c>
      <c r="D30" s="11">
        <v>25</v>
      </c>
      <c r="E30" s="9">
        <v>2.125</v>
      </c>
      <c r="F30" s="39">
        <v>1</v>
      </c>
      <c r="G30" s="20" t="s">
        <v>15</v>
      </c>
      <c r="H30" s="21">
        <v>0.9</v>
      </c>
      <c r="I30" s="22">
        <f t="shared" si="0"/>
        <v>0.20735012755102039</v>
      </c>
      <c r="J30" s="10"/>
      <c r="K30" s="10"/>
      <c r="L30" s="23">
        <f t="shared" si="1"/>
        <v>0.20735012755102039</v>
      </c>
      <c r="M30" s="12">
        <f t="shared" si="2"/>
        <v>0</v>
      </c>
      <c r="O30" s="49"/>
      <c r="P30" s="49"/>
    </row>
    <row r="31" spans="1:16">
      <c r="A31" s="8">
        <v>12</v>
      </c>
      <c r="B31" s="8"/>
      <c r="C31" s="9">
        <v>1.03</v>
      </c>
      <c r="D31" s="11">
        <v>32</v>
      </c>
      <c r="E31" s="9">
        <v>1.556</v>
      </c>
      <c r="F31" s="39"/>
      <c r="G31" s="20"/>
      <c r="H31" s="21"/>
      <c r="I31" s="22">
        <f t="shared" si="0"/>
        <v>0</v>
      </c>
      <c r="J31" s="10">
        <v>3.3</v>
      </c>
      <c r="K31" s="10">
        <v>9.391</v>
      </c>
      <c r="L31" s="23">
        <f t="shared" si="1"/>
        <v>0</v>
      </c>
      <c r="M31" s="12">
        <f t="shared" si="2"/>
        <v>0.30990299999999998</v>
      </c>
      <c r="O31" s="49"/>
    </row>
    <row r="32" spans="1:16">
      <c r="A32" s="8">
        <v>12</v>
      </c>
      <c r="B32" s="8"/>
      <c r="C32" s="9">
        <v>1.03</v>
      </c>
      <c r="D32" s="11">
        <v>32</v>
      </c>
      <c r="E32" s="9">
        <v>1.556</v>
      </c>
      <c r="F32" s="39">
        <v>1</v>
      </c>
      <c r="G32" s="20" t="s">
        <v>15</v>
      </c>
      <c r="H32" s="21">
        <v>0.9</v>
      </c>
      <c r="I32" s="22">
        <f t="shared" si="0"/>
        <v>0.11117461224489797</v>
      </c>
      <c r="J32" s="10"/>
      <c r="K32" s="10"/>
      <c r="L32" s="23">
        <f t="shared" si="1"/>
        <v>0.11117461224489797</v>
      </c>
      <c r="M32" s="12">
        <f t="shared" si="2"/>
        <v>0</v>
      </c>
      <c r="O32" s="49"/>
      <c r="P32" s="49"/>
    </row>
    <row r="33" spans="1:20">
      <c r="A33" s="8">
        <v>13</v>
      </c>
      <c r="B33" s="8"/>
      <c r="C33" s="9">
        <v>1.17</v>
      </c>
      <c r="D33" s="11">
        <v>32</v>
      </c>
      <c r="E33" s="9">
        <v>1.7789999999999999</v>
      </c>
      <c r="F33" s="39"/>
      <c r="G33" s="20"/>
      <c r="H33" s="21"/>
      <c r="I33" s="22">
        <f t="shared" si="0"/>
        <v>0</v>
      </c>
      <c r="J33" s="10">
        <v>18.399999999999999</v>
      </c>
      <c r="K33" s="10">
        <v>11.919</v>
      </c>
      <c r="L33" s="23">
        <f t="shared" si="1"/>
        <v>0</v>
      </c>
      <c r="M33" s="12">
        <f t="shared" si="2"/>
        <v>2.1930959999999997</v>
      </c>
      <c r="O33" s="49"/>
    </row>
    <row r="34" spans="1:20">
      <c r="A34" s="8">
        <v>13</v>
      </c>
      <c r="B34" s="8"/>
      <c r="C34" s="9">
        <v>1.17</v>
      </c>
      <c r="D34" s="11">
        <v>32</v>
      </c>
      <c r="E34" s="9">
        <v>1.7789999999999999</v>
      </c>
      <c r="F34" s="39">
        <v>1</v>
      </c>
      <c r="G34" s="20" t="s">
        <v>15</v>
      </c>
      <c r="H34" s="21">
        <v>0.9</v>
      </c>
      <c r="I34" s="22">
        <f t="shared" si="0"/>
        <v>0.14532433163265301</v>
      </c>
      <c r="J34" s="10"/>
      <c r="K34" s="10"/>
      <c r="L34" s="23">
        <f t="shared" si="1"/>
        <v>0.14532433163265301</v>
      </c>
      <c r="M34" s="12">
        <f t="shared" si="2"/>
        <v>0</v>
      </c>
      <c r="O34" s="49"/>
    </row>
    <row r="35" spans="1:20">
      <c r="A35" s="8">
        <v>13</v>
      </c>
      <c r="B35" s="8"/>
      <c r="C35" s="9">
        <v>1.17</v>
      </c>
      <c r="D35" s="11">
        <v>32</v>
      </c>
      <c r="E35" s="9">
        <v>1.7789999999999999</v>
      </c>
      <c r="F35" s="39">
        <v>1</v>
      </c>
      <c r="G35" s="20" t="s">
        <v>16</v>
      </c>
      <c r="H35" s="21">
        <v>1.4</v>
      </c>
      <c r="I35" s="22">
        <f t="shared" si="0"/>
        <v>0.22606007142857135</v>
      </c>
      <c r="J35" s="10"/>
      <c r="K35" s="10"/>
      <c r="L35" s="23">
        <f>F35*I35</f>
        <v>0.22606007142857135</v>
      </c>
      <c r="M35" s="12">
        <f t="shared" si="2"/>
        <v>0</v>
      </c>
      <c r="O35" s="49"/>
    </row>
    <row r="36" spans="1:20">
      <c r="A36" s="8">
        <v>13</v>
      </c>
      <c r="B36" s="8"/>
      <c r="C36" s="9">
        <v>1.17</v>
      </c>
      <c r="D36" s="11">
        <v>32</v>
      </c>
      <c r="E36" s="9">
        <v>1.7789999999999999</v>
      </c>
      <c r="F36" s="39">
        <v>1</v>
      </c>
      <c r="G36" s="20" t="s">
        <v>20</v>
      </c>
      <c r="H36" s="21">
        <v>1</v>
      </c>
      <c r="I36" s="22">
        <f t="shared" si="0"/>
        <v>0.16147147959183669</v>
      </c>
      <c r="J36" s="10"/>
      <c r="K36" s="10"/>
      <c r="L36" s="23">
        <f t="shared" si="1"/>
        <v>0.16147147959183669</v>
      </c>
      <c r="M36" s="12">
        <f t="shared" si="2"/>
        <v>0</v>
      </c>
      <c r="O36" s="49"/>
      <c r="P36" s="49"/>
    </row>
    <row r="37" spans="1:20">
      <c r="A37" s="8">
        <v>14</v>
      </c>
      <c r="B37" s="8"/>
      <c r="C37" s="9">
        <v>1.74</v>
      </c>
      <c r="D37" s="11">
        <v>40</v>
      </c>
      <c r="E37" s="9">
        <v>1.752</v>
      </c>
      <c r="F37" s="39"/>
      <c r="G37" s="20"/>
      <c r="H37" s="21"/>
      <c r="I37" s="22">
        <f t="shared" si="0"/>
        <v>0</v>
      </c>
      <c r="J37" s="10">
        <v>3.5</v>
      </c>
      <c r="K37" s="10">
        <v>9.125</v>
      </c>
      <c r="L37" s="23">
        <f t="shared" si="1"/>
        <v>0</v>
      </c>
      <c r="M37" s="12">
        <f t="shared" si="2"/>
        <v>0.31937500000000002</v>
      </c>
      <c r="O37" s="49"/>
    </row>
    <row r="38" spans="1:20">
      <c r="A38" s="8">
        <v>14</v>
      </c>
      <c r="B38" s="8"/>
      <c r="C38" s="9">
        <v>1.74</v>
      </c>
      <c r="D38" s="11">
        <v>40</v>
      </c>
      <c r="E38" s="9">
        <v>1.752</v>
      </c>
      <c r="F38" s="39">
        <v>1</v>
      </c>
      <c r="G38" s="20" t="s">
        <v>22</v>
      </c>
      <c r="H38" s="21">
        <v>1.6</v>
      </c>
      <c r="I38" s="22">
        <f t="shared" si="0"/>
        <v>0.25057175510204077</v>
      </c>
      <c r="J38" s="10"/>
      <c r="K38" s="10"/>
      <c r="L38" s="23">
        <f t="shared" si="1"/>
        <v>0.25057175510204077</v>
      </c>
      <c r="M38" s="12">
        <f t="shared" si="2"/>
        <v>0</v>
      </c>
      <c r="O38" s="49"/>
    </row>
    <row r="39" spans="1:20">
      <c r="A39" s="8">
        <v>14</v>
      </c>
      <c r="B39" s="8"/>
      <c r="C39" s="9">
        <v>1.74</v>
      </c>
      <c r="D39" s="11">
        <v>40</v>
      </c>
      <c r="E39" s="9">
        <v>1.752</v>
      </c>
      <c r="F39" s="39">
        <v>1</v>
      </c>
      <c r="G39" s="20" t="s">
        <v>20</v>
      </c>
      <c r="H39" s="21">
        <v>1</v>
      </c>
      <c r="I39" s="22">
        <f t="shared" si="0"/>
        <v>0.15660734693877548</v>
      </c>
      <c r="J39" s="10"/>
      <c r="K39" s="10"/>
      <c r="L39" s="23">
        <f t="shared" si="1"/>
        <v>0.15660734693877548</v>
      </c>
      <c r="M39" s="12">
        <f t="shared" si="2"/>
        <v>0</v>
      </c>
      <c r="O39" s="49"/>
      <c r="P39" s="49"/>
    </row>
    <row r="40" spans="1:20">
      <c r="A40" s="8">
        <v>15</v>
      </c>
      <c r="B40" s="8"/>
      <c r="C40" s="9">
        <v>2.74</v>
      </c>
      <c r="D40" s="11">
        <v>50</v>
      </c>
      <c r="E40" s="9">
        <v>1.524</v>
      </c>
      <c r="F40" s="39"/>
      <c r="G40" s="20"/>
      <c r="H40" s="21"/>
      <c r="I40" s="22">
        <f t="shared" si="0"/>
        <v>0</v>
      </c>
      <c r="J40" s="10">
        <v>6.3</v>
      </c>
      <c r="K40" s="10">
        <v>4.899</v>
      </c>
      <c r="L40" s="23">
        <f t="shared" si="1"/>
        <v>0</v>
      </c>
      <c r="M40" s="12">
        <f t="shared" si="2"/>
        <v>0.30863699999999999</v>
      </c>
      <c r="O40" s="49"/>
    </row>
    <row r="41" spans="1:20">
      <c r="A41" s="8">
        <v>15</v>
      </c>
      <c r="B41" s="8"/>
      <c r="C41" s="9">
        <v>2.74</v>
      </c>
      <c r="D41" s="11">
        <v>50</v>
      </c>
      <c r="E41" s="9">
        <v>1.524</v>
      </c>
      <c r="F41" s="39">
        <v>1</v>
      </c>
      <c r="G41" s="20" t="s">
        <v>15</v>
      </c>
      <c r="H41" s="21">
        <v>0.9</v>
      </c>
      <c r="I41" s="22">
        <f t="shared" si="0"/>
        <v>0.10664889795918368</v>
      </c>
      <c r="J41" s="10"/>
      <c r="K41" s="10"/>
      <c r="L41" s="23">
        <f t="shared" si="1"/>
        <v>0.10664889795918368</v>
      </c>
      <c r="M41" s="12">
        <f t="shared" si="2"/>
        <v>0</v>
      </c>
      <c r="O41" s="49"/>
    </row>
    <row r="42" spans="1:20">
      <c r="A42" s="8">
        <v>15</v>
      </c>
      <c r="B42" s="8"/>
      <c r="C42" s="9">
        <v>2.74</v>
      </c>
      <c r="D42" s="11">
        <v>50</v>
      </c>
      <c r="E42" s="9">
        <v>1.524</v>
      </c>
      <c r="F42" s="39">
        <v>5</v>
      </c>
      <c r="G42" s="20" t="s">
        <v>16</v>
      </c>
      <c r="H42" s="21">
        <v>1</v>
      </c>
      <c r="I42" s="22">
        <f t="shared" si="0"/>
        <v>0.11849877551020409</v>
      </c>
      <c r="J42" s="10"/>
      <c r="K42" s="10"/>
      <c r="L42" s="23">
        <f t="shared" si="1"/>
        <v>0.59249387755102045</v>
      </c>
      <c r="M42" s="12">
        <f t="shared" si="2"/>
        <v>0</v>
      </c>
      <c r="O42" s="49"/>
    </row>
    <row r="43" spans="1:20">
      <c r="A43" s="8">
        <v>15</v>
      </c>
      <c r="B43" s="8"/>
      <c r="C43" s="9">
        <v>2.74</v>
      </c>
      <c r="D43" s="11">
        <v>50</v>
      </c>
      <c r="E43" s="9">
        <v>1.524</v>
      </c>
      <c r="F43" s="39">
        <v>1</v>
      </c>
      <c r="G43" s="25" t="s">
        <v>26</v>
      </c>
      <c r="H43" s="21"/>
      <c r="I43" s="35">
        <f t="shared" si="0"/>
        <v>0</v>
      </c>
      <c r="J43" s="10"/>
      <c r="K43" s="10"/>
      <c r="L43" s="24">
        <v>4</v>
      </c>
      <c r="M43" s="12">
        <f t="shared" si="2"/>
        <v>0</v>
      </c>
      <c r="O43" s="49"/>
    </row>
    <row r="44" spans="1:20">
      <c r="A44" s="8">
        <v>15</v>
      </c>
      <c r="B44" s="8"/>
      <c r="C44" s="9">
        <v>2.74</v>
      </c>
      <c r="D44" s="11">
        <v>50</v>
      </c>
      <c r="E44" s="9">
        <v>1.524</v>
      </c>
      <c r="F44" s="39">
        <v>1</v>
      </c>
      <c r="G44" s="25" t="s">
        <v>27</v>
      </c>
      <c r="H44" s="21"/>
      <c r="I44" s="35">
        <f t="shared" si="0"/>
        <v>0</v>
      </c>
      <c r="J44" s="10"/>
      <c r="K44" s="10"/>
      <c r="L44" s="24">
        <v>1.175</v>
      </c>
      <c r="M44" s="12">
        <f t="shared" si="2"/>
        <v>0</v>
      </c>
      <c r="O44" s="49"/>
    </row>
    <row r="45" spans="1:20">
      <c r="A45" s="8">
        <v>15</v>
      </c>
      <c r="B45" s="8"/>
      <c r="C45" s="9">
        <v>2.74</v>
      </c>
      <c r="D45" s="11">
        <v>50</v>
      </c>
      <c r="E45" s="9">
        <v>1.524</v>
      </c>
      <c r="F45" s="39">
        <v>1</v>
      </c>
      <c r="G45" s="20" t="s">
        <v>30</v>
      </c>
      <c r="H45" s="21">
        <v>0.17</v>
      </c>
      <c r="I45" s="22">
        <f t="shared" si="0"/>
        <v>2.0144791836734698E-2</v>
      </c>
      <c r="J45" s="10"/>
      <c r="K45" s="10"/>
      <c r="L45" s="23">
        <f t="shared" si="1"/>
        <v>2.0144791836734698E-2</v>
      </c>
      <c r="M45" s="12">
        <f t="shared" si="2"/>
        <v>0</v>
      </c>
      <c r="O45" s="49"/>
      <c r="P45" s="49"/>
    </row>
    <row r="46" spans="1:20" ht="15.75" thickBot="1">
      <c r="A46" s="8"/>
      <c r="B46" s="8"/>
      <c r="C46" s="9"/>
      <c r="D46" s="11"/>
      <c r="E46" s="11"/>
      <c r="F46" s="40"/>
      <c r="G46" s="20"/>
      <c r="H46" s="21"/>
      <c r="I46" s="19"/>
      <c r="J46" s="10"/>
      <c r="K46" s="10"/>
      <c r="L46" s="41"/>
      <c r="M46" s="42"/>
    </row>
    <row r="47" spans="1:20" ht="21.75" thickBot="1">
      <c r="A47" s="8"/>
      <c r="B47" s="8"/>
      <c r="C47" s="9"/>
      <c r="D47" s="11"/>
      <c r="E47" s="11"/>
      <c r="F47" s="40"/>
      <c r="G47" s="20"/>
      <c r="H47" s="21"/>
      <c r="I47" s="19"/>
      <c r="J47" s="62" t="s">
        <v>36</v>
      </c>
      <c r="K47" s="63"/>
      <c r="L47" s="47">
        <f>SUM(L6:L46)</f>
        <v>9.0322048234693888</v>
      </c>
      <c r="M47" s="46">
        <f>SUM(M6:M46)</f>
        <v>8.2060370000000002</v>
      </c>
      <c r="N47" s="50" t="s">
        <v>39</v>
      </c>
      <c r="O47" s="26" t="s">
        <v>28</v>
      </c>
      <c r="P47" s="27"/>
      <c r="Q47" s="27"/>
      <c r="R47" s="27"/>
      <c r="S47" s="28">
        <f>SUM(L47:M47)</f>
        <v>17.238241823469387</v>
      </c>
    </row>
    <row r="48" spans="1:20" ht="18.75">
      <c r="A48" s="43"/>
      <c r="B48" s="43"/>
      <c r="C48" s="44"/>
      <c r="D48" s="43"/>
      <c r="E48" s="43"/>
      <c r="F48" s="43"/>
      <c r="G48" s="45"/>
      <c r="H48" s="44"/>
      <c r="I48" s="43"/>
      <c r="J48" s="44"/>
      <c r="K48" s="44"/>
      <c r="L48" s="44"/>
      <c r="M48" s="44"/>
      <c r="O48" s="29" t="s">
        <v>40</v>
      </c>
      <c r="P48" s="30"/>
      <c r="Q48" s="30"/>
      <c r="R48" s="30"/>
      <c r="S48" s="31">
        <v>19.5</v>
      </c>
      <c r="T48" s="51" t="s">
        <v>44</v>
      </c>
    </row>
    <row r="49" spans="1:21" ht="18.75">
      <c r="A49" s="43"/>
      <c r="B49" s="43"/>
      <c r="C49" s="44"/>
      <c r="D49" s="43"/>
      <c r="E49" s="43"/>
      <c r="F49" s="43"/>
      <c r="G49" s="45"/>
      <c r="H49" s="44"/>
      <c r="I49" s="43"/>
      <c r="J49" s="44"/>
      <c r="K49" s="44"/>
      <c r="L49" s="44"/>
      <c r="M49" s="44"/>
      <c r="O49" s="29" t="s">
        <v>41</v>
      </c>
      <c r="P49" s="30"/>
      <c r="Q49" s="30"/>
      <c r="R49" s="30"/>
      <c r="S49" s="31">
        <v>0</v>
      </c>
    </row>
    <row r="50" spans="1:21" ht="18.75">
      <c r="A50" s="43"/>
      <c r="B50" s="43"/>
      <c r="C50" s="44"/>
      <c r="D50" s="43"/>
      <c r="E50" s="43"/>
      <c r="F50" s="43"/>
      <c r="G50" s="45"/>
      <c r="H50" s="44"/>
      <c r="I50" s="43"/>
      <c r="J50" s="44"/>
      <c r="K50" s="44"/>
      <c r="L50" s="44"/>
      <c r="M50" s="44"/>
      <c r="O50" s="29" t="s">
        <v>34</v>
      </c>
      <c r="P50" s="30"/>
      <c r="Q50" s="30"/>
      <c r="R50" s="30"/>
      <c r="S50" s="32">
        <f>SUM(S47:S49)</f>
        <v>36.738241823469387</v>
      </c>
      <c r="T50" s="51" t="s">
        <v>42</v>
      </c>
      <c r="U50" s="51" t="s">
        <v>43</v>
      </c>
    </row>
    <row r="51" spans="1:21" ht="18.75">
      <c r="A51" s="43"/>
      <c r="B51" s="43"/>
      <c r="C51" s="44"/>
      <c r="D51" s="43"/>
      <c r="E51" s="43"/>
      <c r="F51" s="43"/>
      <c r="G51" s="45"/>
      <c r="H51" s="44"/>
      <c r="I51" s="43"/>
      <c r="J51" s="44"/>
      <c r="K51" s="44"/>
      <c r="L51" s="44"/>
      <c r="M51" s="44"/>
      <c r="O51" s="29" t="s">
        <v>29</v>
      </c>
      <c r="P51" s="30"/>
      <c r="Q51" s="30"/>
      <c r="R51" s="30"/>
      <c r="S51" s="31">
        <v>60</v>
      </c>
    </row>
    <row r="52" spans="1:21" ht="18.75">
      <c r="A52" s="43"/>
      <c r="B52" s="43"/>
      <c r="C52" s="44"/>
      <c r="D52" s="43"/>
      <c r="E52" s="43"/>
      <c r="F52" s="43"/>
      <c r="G52" s="45"/>
      <c r="H52" s="44"/>
      <c r="I52" s="43"/>
      <c r="J52" s="44"/>
      <c r="K52" s="44"/>
      <c r="L52" s="44"/>
      <c r="M52" s="44"/>
      <c r="O52" s="29" t="s">
        <v>33</v>
      </c>
      <c r="P52" s="30"/>
      <c r="Q52" s="30"/>
      <c r="R52" s="30"/>
      <c r="S52" s="31">
        <v>40</v>
      </c>
    </row>
    <row r="53" spans="1:21" ht="18.75">
      <c r="A53" s="43"/>
      <c r="B53" s="43"/>
      <c r="C53" s="44"/>
      <c r="D53" s="43"/>
      <c r="E53" s="43"/>
      <c r="F53" s="43"/>
      <c r="G53" s="45"/>
      <c r="H53" s="44"/>
      <c r="I53" s="43"/>
      <c r="J53" s="44"/>
      <c r="K53" s="44"/>
      <c r="L53" s="44"/>
      <c r="M53" s="44"/>
      <c r="O53" s="33" t="s">
        <v>31</v>
      </c>
      <c r="P53" s="34"/>
      <c r="Q53" s="34"/>
      <c r="R53" s="34"/>
      <c r="S53" s="52">
        <f>S51-S50-S52</f>
        <v>-16.738241823469387</v>
      </c>
    </row>
    <row r="54" spans="1:21">
      <c r="A54" s="43"/>
      <c r="B54" s="43"/>
      <c r="C54" s="44"/>
      <c r="D54" s="43"/>
      <c r="E54" s="43"/>
      <c r="F54" s="43"/>
      <c r="G54" s="45"/>
      <c r="H54" s="44"/>
      <c r="I54" s="43"/>
      <c r="J54" s="44"/>
      <c r="K54" s="44"/>
      <c r="L54" s="44"/>
      <c r="M54" s="44"/>
    </row>
    <row r="55" spans="1:21" ht="18.75">
      <c r="A55" s="43"/>
      <c r="B55" s="43"/>
      <c r="C55" s="44"/>
      <c r="D55" s="43"/>
      <c r="E55" s="43"/>
      <c r="F55" s="43"/>
      <c r="G55" s="45"/>
      <c r="H55" s="44"/>
      <c r="I55" s="43"/>
      <c r="J55" s="44"/>
      <c r="K55" s="44"/>
      <c r="L55" s="44"/>
      <c r="M55" s="44"/>
      <c r="O55" s="48" t="s">
        <v>37</v>
      </c>
    </row>
    <row r="56" spans="1:21" ht="18.75">
      <c r="A56" s="43"/>
      <c r="B56" s="43"/>
      <c r="C56" s="44"/>
      <c r="D56" s="43"/>
      <c r="E56" s="43"/>
      <c r="F56" s="43"/>
      <c r="G56" s="45"/>
      <c r="H56" s="44"/>
      <c r="I56" s="43"/>
      <c r="J56" s="44"/>
      <c r="K56" s="44"/>
      <c r="L56" s="44"/>
      <c r="M56" s="44"/>
      <c r="O56" s="48" t="s">
        <v>38</v>
      </c>
    </row>
    <row r="57" spans="1:21">
      <c r="A57" s="43"/>
      <c r="B57" s="43"/>
      <c r="C57" s="44"/>
      <c r="D57" s="43"/>
      <c r="E57" s="43"/>
      <c r="F57" s="43"/>
      <c r="G57" s="45"/>
      <c r="H57" s="44"/>
      <c r="I57" s="43"/>
      <c r="J57" s="44"/>
      <c r="K57" s="44"/>
      <c r="L57" s="44"/>
      <c r="M57" s="44"/>
    </row>
    <row r="58" spans="1:21">
      <c r="A58" s="43"/>
      <c r="B58" s="43"/>
      <c r="C58" s="44"/>
      <c r="D58" s="43"/>
      <c r="E58" s="43"/>
      <c r="F58" s="43"/>
      <c r="G58" s="45"/>
      <c r="H58" s="44"/>
      <c r="I58" s="43"/>
      <c r="J58" s="44"/>
      <c r="K58" s="44"/>
      <c r="L58" s="44"/>
      <c r="M58" s="44"/>
    </row>
    <row r="59" spans="1:21">
      <c r="A59" s="43"/>
      <c r="B59" s="43"/>
      <c r="C59" s="44"/>
      <c r="D59" s="43"/>
      <c r="E59" s="43"/>
      <c r="F59" s="43"/>
      <c r="G59" s="45"/>
      <c r="H59" s="44"/>
      <c r="I59" s="43"/>
      <c r="J59" s="44"/>
      <c r="K59" s="44"/>
      <c r="L59" s="44"/>
      <c r="M59" s="44"/>
    </row>
    <row r="60" spans="1:21">
      <c r="A60" s="43"/>
      <c r="B60" s="43"/>
      <c r="C60" s="44"/>
      <c r="D60" s="43"/>
      <c r="E60" s="43"/>
      <c r="F60" s="43"/>
      <c r="G60" s="45"/>
      <c r="H60" s="44"/>
      <c r="I60" s="43"/>
      <c r="J60" s="44"/>
      <c r="K60" s="44"/>
      <c r="L60" s="44"/>
      <c r="M60" s="44"/>
    </row>
    <row r="61" spans="1:21">
      <c r="A61" s="43"/>
      <c r="B61" s="43"/>
      <c r="C61" s="44"/>
      <c r="D61" s="43"/>
      <c r="E61" s="43"/>
      <c r="F61" s="43"/>
      <c r="G61" s="45"/>
      <c r="H61" s="44"/>
      <c r="I61" s="43"/>
      <c r="J61" s="44"/>
      <c r="K61" s="44"/>
      <c r="L61" s="44"/>
      <c r="M61" s="44"/>
    </row>
    <row r="62" spans="1:21">
      <c r="A62" s="43"/>
      <c r="B62" s="43"/>
      <c r="C62" s="44"/>
      <c r="D62" s="43"/>
      <c r="E62" s="43"/>
      <c r="F62" s="43"/>
      <c r="G62" s="45"/>
      <c r="H62" s="44"/>
      <c r="I62" s="43"/>
      <c r="J62" s="44"/>
      <c r="K62" s="44"/>
      <c r="L62" s="44"/>
      <c r="M62" s="44"/>
    </row>
    <row r="63" spans="1:21">
      <c r="A63" s="43"/>
      <c r="B63" s="43"/>
      <c r="C63" s="44"/>
      <c r="D63" s="43"/>
      <c r="E63" s="43"/>
      <c r="F63" s="43"/>
      <c r="G63" s="45"/>
      <c r="H63" s="44"/>
      <c r="I63" s="43"/>
      <c r="J63" s="44"/>
      <c r="K63" s="44"/>
      <c r="L63" s="44"/>
      <c r="M63" s="44"/>
    </row>
    <row r="64" spans="1:21">
      <c r="A64" s="43"/>
      <c r="B64" s="43"/>
      <c r="C64" s="44"/>
      <c r="D64" s="43"/>
      <c r="E64" s="43"/>
      <c r="F64" s="43"/>
      <c r="G64" s="45"/>
      <c r="H64" s="44"/>
      <c r="I64" s="43"/>
      <c r="J64" s="44"/>
      <c r="K64" s="44"/>
      <c r="L64" s="44"/>
      <c r="M64" s="44"/>
    </row>
    <row r="65" spans="1:13">
      <c r="A65" s="43"/>
      <c r="B65" s="43"/>
      <c r="C65" s="44"/>
      <c r="D65" s="43"/>
      <c r="E65" s="43"/>
      <c r="F65" s="43"/>
      <c r="G65" s="45"/>
      <c r="H65" s="44"/>
      <c r="I65" s="43"/>
      <c r="J65" s="44"/>
      <c r="K65" s="44"/>
      <c r="L65" s="44"/>
      <c r="M65" s="44"/>
    </row>
    <row r="66" spans="1:13">
      <c r="A66" s="43"/>
      <c r="B66" s="43"/>
      <c r="C66" s="44"/>
      <c r="D66" s="43"/>
      <c r="E66" s="43"/>
      <c r="F66" s="43"/>
      <c r="G66" s="45"/>
      <c r="H66" s="44"/>
      <c r="I66" s="43"/>
      <c r="J66" s="44"/>
      <c r="K66" s="44"/>
      <c r="L66" s="44"/>
      <c r="M66" s="44"/>
    </row>
    <row r="67" spans="1:13">
      <c r="A67" s="43"/>
      <c r="B67" s="43"/>
      <c r="C67" s="44"/>
      <c r="D67" s="43"/>
      <c r="E67" s="43"/>
      <c r="F67" s="43"/>
      <c r="G67" s="45"/>
      <c r="H67" s="44"/>
      <c r="I67" s="43"/>
      <c r="J67" s="44"/>
      <c r="K67" s="44"/>
      <c r="L67" s="44"/>
      <c r="M67" s="44"/>
    </row>
    <row r="68" spans="1:13">
      <c r="A68" s="43"/>
      <c r="B68" s="43"/>
      <c r="C68" s="44"/>
      <c r="D68" s="43"/>
      <c r="E68" s="43"/>
      <c r="F68" s="43"/>
      <c r="G68" s="45"/>
      <c r="H68" s="44"/>
      <c r="I68" s="43"/>
      <c r="J68" s="44"/>
      <c r="K68" s="44"/>
      <c r="L68" s="44"/>
      <c r="M68" s="44"/>
    </row>
    <row r="69" spans="1:13">
      <c r="A69" s="43"/>
      <c r="B69" s="43"/>
      <c r="C69" s="44"/>
      <c r="D69" s="43"/>
      <c r="E69" s="43"/>
      <c r="F69" s="43"/>
      <c r="G69" s="45"/>
      <c r="H69" s="44"/>
      <c r="I69" s="43"/>
      <c r="J69" s="44"/>
      <c r="K69" s="44"/>
      <c r="L69" s="44"/>
      <c r="M69" s="44"/>
    </row>
    <row r="70" spans="1:13">
      <c r="A70" s="43"/>
      <c r="B70" s="43"/>
      <c r="C70" s="44"/>
      <c r="D70" s="43"/>
      <c r="E70" s="43"/>
      <c r="F70" s="43"/>
      <c r="G70" s="45"/>
      <c r="H70" s="44"/>
      <c r="I70" s="43"/>
      <c r="J70" s="44"/>
      <c r="K70" s="44"/>
      <c r="L70" s="44"/>
      <c r="M70" s="44"/>
    </row>
    <row r="71" spans="1:13">
      <c r="A71" s="43"/>
      <c r="B71" s="43"/>
      <c r="C71" s="44"/>
      <c r="D71" s="43"/>
      <c r="E71" s="43"/>
      <c r="F71" s="43"/>
      <c r="G71" s="45"/>
      <c r="H71" s="44"/>
      <c r="I71" s="43"/>
      <c r="J71" s="44"/>
      <c r="K71" s="44"/>
      <c r="L71" s="44"/>
      <c r="M71" s="44"/>
    </row>
    <row r="72" spans="1:13">
      <c r="A72" s="43"/>
      <c r="B72" s="43"/>
      <c r="C72" s="44"/>
      <c r="D72" s="43"/>
      <c r="E72" s="43"/>
      <c r="F72" s="43"/>
      <c r="G72" s="45"/>
      <c r="H72" s="44"/>
      <c r="I72" s="43"/>
      <c r="J72" s="44"/>
      <c r="K72" s="44"/>
      <c r="L72" s="44"/>
      <c r="M72" s="44"/>
    </row>
    <row r="73" spans="1:13">
      <c r="A73" s="43"/>
      <c r="B73" s="43"/>
      <c r="C73" s="44"/>
      <c r="D73" s="43"/>
      <c r="E73" s="43"/>
      <c r="F73" s="43"/>
      <c r="G73" s="45"/>
      <c r="H73" s="44"/>
      <c r="I73" s="43"/>
      <c r="J73" s="44"/>
      <c r="K73" s="44"/>
      <c r="L73" s="44"/>
      <c r="M73" s="44"/>
    </row>
    <row r="74" spans="1:13">
      <c r="A74" s="43"/>
      <c r="B74" s="43"/>
      <c r="C74" s="44"/>
      <c r="D74" s="43"/>
      <c r="E74" s="43"/>
      <c r="F74" s="43"/>
      <c r="G74" s="45"/>
      <c r="H74" s="44"/>
      <c r="I74" s="43"/>
      <c r="J74" s="44"/>
      <c r="K74" s="44"/>
      <c r="L74" s="44"/>
      <c r="M74" s="44"/>
    </row>
    <row r="75" spans="1:13">
      <c r="A75" s="43"/>
      <c r="B75" s="43"/>
      <c r="C75" s="44"/>
      <c r="D75" s="43"/>
      <c r="E75" s="43"/>
      <c r="F75" s="43"/>
      <c r="G75" s="45"/>
      <c r="H75" s="44"/>
      <c r="I75" s="43"/>
      <c r="J75" s="44"/>
      <c r="K75" s="44"/>
      <c r="L75" s="44"/>
      <c r="M75" s="44"/>
    </row>
    <row r="76" spans="1:13">
      <c r="A76" s="43"/>
      <c r="B76" s="43"/>
      <c r="C76" s="44"/>
      <c r="D76" s="43"/>
      <c r="E76" s="43"/>
      <c r="F76" s="43"/>
      <c r="G76" s="45"/>
      <c r="H76" s="44"/>
      <c r="I76" s="43"/>
      <c r="J76" s="44"/>
      <c r="K76" s="44"/>
      <c r="L76" s="44"/>
      <c r="M76" s="44"/>
    </row>
    <row r="77" spans="1:13">
      <c r="A77" s="43"/>
      <c r="B77" s="43"/>
      <c r="C77" s="44"/>
      <c r="D77" s="43"/>
      <c r="E77" s="43"/>
      <c r="F77" s="43"/>
      <c r="G77" s="45"/>
      <c r="H77" s="44"/>
      <c r="I77" s="43"/>
      <c r="J77" s="44"/>
      <c r="K77" s="44"/>
      <c r="L77" s="44"/>
      <c r="M77" s="44"/>
    </row>
    <row r="78" spans="1:13">
      <c r="A78" s="43"/>
      <c r="B78" s="43"/>
      <c r="C78" s="44"/>
      <c r="D78" s="43"/>
      <c r="E78" s="43"/>
      <c r="F78" s="43"/>
      <c r="G78" s="45"/>
      <c r="H78" s="44"/>
      <c r="I78" s="43"/>
      <c r="J78" s="44"/>
      <c r="K78" s="44"/>
      <c r="L78" s="44"/>
      <c r="M78" s="44"/>
    </row>
    <row r="79" spans="1:13">
      <c r="A79" s="43"/>
      <c r="B79" s="43"/>
      <c r="C79" s="44"/>
      <c r="D79" s="43"/>
      <c r="E79" s="43"/>
      <c r="F79" s="43"/>
      <c r="G79" s="45"/>
      <c r="H79" s="44"/>
      <c r="I79" s="43"/>
      <c r="J79" s="44"/>
      <c r="K79" s="44"/>
      <c r="L79" s="44"/>
      <c r="M79" s="44"/>
    </row>
    <row r="80" spans="1:13">
      <c r="A80" s="43"/>
      <c r="B80" s="43"/>
      <c r="C80" s="44"/>
      <c r="D80" s="43"/>
      <c r="E80" s="43"/>
      <c r="F80" s="43"/>
      <c r="G80" s="45"/>
      <c r="H80" s="44"/>
      <c r="I80" s="43"/>
      <c r="J80" s="44"/>
      <c r="K80" s="44"/>
      <c r="L80" s="44"/>
      <c r="M80" s="44"/>
    </row>
    <row r="81" spans="1:13">
      <c r="A81" s="43"/>
      <c r="B81" s="43"/>
      <c r="C81" s="44"/>
      <c r="D81" s="43"/>
      <c r="E81" s="43"/>
      <c r="F81" s="43"/>
      <c r="G81" s="45"/>
      <c r="H81" s="44"/>
      <c r="I81" s="43"/>
      <c r="J81" s="44"/>
      <c r="K81" s="44"/>
      <c r="L81" s="44"/>
      <c r="M81" s="44"/>
    </row>
    <row r="82" spans="1:13">
      <c r="A82" s="43"/>
      <c r="B82" s="43"/>
      <c r="C82" s="44"/>
      <c r="D82" s="43"/>
      <c r="E82" s="43"/>
      <c r="F82" s="43"/>
      <c r="G82" s="45"/>
      <c r="H82" s="44"/>
      <c r="I82" s="43"/>
      <c r="J82" s="44"/>
      <c r="K82" s="44"/>
      <c r="L82" s="44"/>
      <c r="M82" s="44"/>
    </row>
    <row r="83" spans="1:13">
      <c r="A83" s="43"/>
      <c r="B83" s="43"/>
      <c r="C83" s="44"/>
      <c r="D83" s="43"/>
      <c r="E83" s="43"/>
      <c r="F83" s="43"/>
      <c r="G83" s="45"/>
      <c r="H83" s="44"/>
      <c r="I83" s="43"/>
      <c r="J83" s="44"/>
      <c r="K83" s="44"/>
      <c r="L83" s="44"/>
      <c r="M83" s="44"/>
    </row>
    <row r="84" spans="1:13">
      <c r="A84" s="43"/>
      <c r="B84" s="43"/>
      <c r="C84" s="44"/>
      <c r="D84" s="43"/>
      <c r="E84" s="43"/>
      <c r="F84" s="43"/>
      <c r="G84" s="45"/>
      <c r="H84" s="44"/>
      <c r="I84" s="43"/>
      <c r="J84" s="44"/>
      <c r="K84" s="44"/>
      <c r="L84" s="44"/>
      <c r="M84" s="44"/>
    </row>
    <row r="85" spans="1:13">
      <c r="A85" s="43"/>
      <c r="B85" s="43"/>
      <c r="C85" s="44"/>
      <c r="D85" s="43"/>
      <c r="E85" s="43"/>
      <c r="F85" s="43"/>
      <c r="G85" s="45"/>
      <c r="H85" s="44"/>
      <c r="I85" s="43"/>
      <c r="J85" s="44"/>
      <c r="K85" s="44"/>
      <c r="L85" s="44"/>
      <c r="M85" s="44"/>
    </row>
    <row r="86" spans="1:13">
      <c r="A86" s="43"/>
      <c r="B86" s="43"/>
      <c r="C86" s="44"/>
      <c r="D86" s="43"/>
      <c r="E86" s="43"/>
      <c r="F86" s="43"/>
      <c r="G86" s="45"/>
      <c r="H86" s="44"/>
      <c r="I86" s="43"/>
      <c r="J86" s="44"/>
      <c r="K86" s="44"/>
      <c r="L86" s="44"/>
      <c r="M86" s="44"/>
    </row>
    <row r="87" spans="1:13">
      <c r="A87" s="43"/>
      <c r="B87" s="43"/>
      <c r="C87" s="44"/>
      <c r="D87" s="43"/>
      <c r="E87" s="43"/>
      <c r="F87" s="43"/>
      <c r="G87" s="45"/>
      <c r="H87" s="44"/>
      <c r="I87" s="43"/>
      <c r="J87" s="44"/>
      <c r="K87" s="44"/>
      <c r="L87" s="44"/>
      <c r="M87" s="44"/>
    </row>
    <row r="88" spans="1:13">
      <c r="A88" s="43"/>
      <c r="B88" s="43"/>
      <c r="C88" s="44"/>
      <c r="D88" s="43"/>
      <c r="E88" s="43"/>
      <c r="F88" s="43"/>
      <c r="G88" s="45"/>
      <c r="H88" s="44"/>
      <c r="I88" s="43"/>
      <c r="J88" s="44"/>
      <c r="K88" s="44"/>
      <c r="L88" s="44"/>
      <c r="M88" s="44"/>
    </row>
    <row r="89" spans="1:13">
      <c r="A89" s="43"/>
      <c r="B89" s="43"/>
      <c r="C89" s="44"/>
      <c r="D89" s="43"/>
      <c r="E89" s="43"/>
      <c r="F89" s="43"/>
      <c r="G89" s="45"/>
      <c r="H89" s="44"/>
      <c r="I89" s="43"/>
      <c r="J89" s="44"/>
      <c r="K89" s="44"/>
      <c r="L89" s="44"/>
      <c r="M89" s="44"/>
    </row>
    <row r="90" spans="1:13">
      <c r="A90" s="43"/>
      <c r="B90" s="43"/>
      <c r="C90" s="44"/>
      <c r="D90" s="43"/>
      <c r="E90" s="43"/>
      <c r="F90" s="43"/>
      <c r="G90" s="45"/>
      <c r="H90" s="44"/>
      <c r="I90" s="43"/>
      <c r="J90" s="44"/>
      <c r="K90" s="44"/>
      <c r="L90" s="44"/>
      <c r="M90" s="44"/>
    </row>
    <row r="91" spans="1:13">
      <c r="A91" s="43"/>
      <c r="B91" s="43"/>
      <c r="C91" s="44"/>
      <c r="D91" s="43"/>
      <c r="E91" s="43"/>
      <c r="F91" s="43"/>
      <c r="G91" s="45"/>
      <c r="H91" s="44"/>
      <c r="I91" s="43"/>
      <c r="J91" s="44"/>
      <c r="K91" s="44"/>
      <c r="L91" s="44"/>
      <c r="M91" s="44"/>
    </row>
    <row r="92" spans="1:13">
      <c r="A92" s="43"/>
      <c r="B92" s="43"/>
      <c r="C92" s="44"/>
      <c r="D92" s="43"/>
      <c r="E92" s="43"/>
      <c r="F92" s="43"/>
      <c r="G92" s="45"/>
      <c r="H92" s="44"/>
      <c r="I92" s="43"/>
      <c r="J92" s="44"/>
      <c r="K92" s="44"/>
      <c r="L92" s="44"/>
      <c r="M92" s="44"/>
    </row>
    <row r="93" spans="1:13">
      <c r="A93" s="43"/>
      <c r="B93" s="43"/>
      <c r="C93" s="44"/>
      <c r="D93" s="43"/>
      <c r="E93" s="43"/>
      <c r="F93" s="43"/>
      <c r="G93" s="45"/>
      <c r="H93" s="44"/>
      <c r="I93" s="43"/>
      <c r="J93" s="44"/>
      <c r="K93" s="44"/>
      <c r="L93" s="44"/>
      <c r="M93" s="44"/>
    </row>
    <row r="94" spans="1:13">
      <c r="A94" s="43"/>
      <c r="B94" s="43"/>
      <c r="C94" s="44"/>
      <c r="D94" s="43"/>
      <c r="E94" s="43"/>
      <c r="F94" s="43"/>
      <c r="G94" s="45"/>
      <c r="H94" s="44"/>
      <c r="I94" s="43"/>
      <c r="J94" s="44"/>
      <c r="K94" s="44"/>
      <c r="L94" s="44"/>
      <c r="M94" s="44"/>
    </row>
    <row r="95" spans="1:13">
      <c r="A95" s="43"/>
      <c r="B95" s="43"/>
      <c r="C95" s="44"/>
      <c r="D95" s="43"/>
      <c r="E95" s="43"/>
      <c r="F95" s="43"/>
      <c r="G95" s="45"/>
      <c r="H95" s="44"/>
      <c r="I95" s="43"/>
      <c r="J95" s="44"/>
      <c r="K95" s="44"/>
      <c r="L95" s="44"/>
      <c r="M95" s="44"/>
    </row>
    <row r="96" spans="1:13">
      <c r="A96" s="43"/>
      <c r="B96" s="43"/>
      <c r="C96" s="44"/>
      <c r="D96" s="43"/>
      <c r="E96" s="43"/>
      <c r="F96" s="43"/>
      <c r="G96" s="45"/>
      <c r="H96" s="44"/>
      <c r="I96" s="43"/>
      <c r="J96" s="44"/>
      <c r="K96" s="44"/>
      <c r="L96" s="44"/>
      <c r="M96" s="44"/>
    </row>
    <row r="97" spans="1:13">
      <c r="A97" s="43"/>
      <c r="B97" s="43"/>
      <c r="C97" s="44"/>
      <c r="D97" s="43"/>
      <c r="E97" s="43"/>
      <c r="F97" s="43"/>
      <c r="G97" s="45"/>
      <c r="H97" s="44"/>
      <c r="I97" s="43"/>
      <c r="J97" s="44"/>
      <c r="K97" s="44"/>
      <c r="L97" s="44"/>
      <c r="M97" s="44"/>
    </row>
    <row r="98" spans="1:13">
      <c r="A98" s="43"/>
      <c r="B98" s="43"/>
      <c r="C98" s="44"/>
      <c r="D98" s="43"/>
      <c r="E98" s="43"/>
      <c r="F98" s="43"/>
      <c r="G98" s="45"/>
      <c r="H98" s="44"/>
      <c r="I98" s="43"/>
      <c r="J98" s="44"/>
      <c r="K98" s="44"/>
      <c r="L98" s="44"/>
      <c r="M98" s="44"/>
    </row>
    <row r="99" spans="1:13">
      <c r="A99" s="43"/>
      <c r="B99" s="43"/>
      <c r="C99" s="44"/>
      <c r="D99" s="43"/>
      <c r="E99" s="43"/>
      <c r="F99" s="43"/>
      <c r="G99" s="45"/>
      <c r="H99" s="44"/>
      <c r="I99" s="43"/>
      <c r="J99" s="44"/>
      <c r="K99" s="44"/>
      <c r="L99" s="44"/>
      <c r="M99" s="44"/>
    </row>
    <row r="100" spans="1:13">
      <c r="A100" s="43"/>
      <c r="B100" s="43"/>
      <c r="C100" s="44"/>
      <c r="D100" s="43"/>
      <c r="E100" s="43"/>
      <c r="F100" s="43"/>
      <c r="G100" s="45"/>
      <c r="H100" s="44"/>
      <c r="I100" s="43"/>
      <c r="J100" s="44"/>
      <c r="K100" s="44"/>
      <c r="L100" s="44"/>
      <c r="M100" s="44"/>
    </row>
    <row r="101" spans="1:13">
      <c r="A101" s="43"/>
      <c r="B101" s="43"/>
      <c r="C101" s="44"/>
      <c r="D101" s="43"/>
      <c r="E101" s="43"/>
      <c r="F101" s="43"/>
      <c r="G101" s="45"/>
      <c r="H101" s="44"/>
      <c r="I101" s="43"/>
      <c r="J101" s="44"/>
      <c r="K101" s="44"/>
      <c r="L101" s="44"/>
      <c r="M101" s="44"/>
    </row>
    <row r="102" spans="1:13">
      <c r="A102" s="43"/>
      <c r="B102" s="43"/>
      <c r="C102" s="44"/>
      <c r="D102" s="43"/>
      <c r="E102" s="43"/>
      <c r="F102" s="43"/>
      <c r="G102" s="45"/>
      <c r="H102" s="44"/>
      <c r="I102" s="43"/>
      <c r="J102" s="44"/>
      <c r="K102" s="44"/>
      <c r="L102" s="44"/>
      <c r="M102" s="44"/>
    </row>
    <row r="103" spans="1:13">
      <c r="A103" s="43"/>
      <c r="B103" s="43"/>
      <c r="C103" s="44"/>
      <c r="D103" s="43"/>
      <c r="E103" s="43"/>
      <c r="F103" s="43"/>
      <c r="G103" s="45"/>
      <c r="H103" s="44"/>
      <c r="I103" s="43"/>
      <c r="J103" s="44"/>
      <c r="K103" s="44"/>
      <c r="L103" s="44"/>
      <c r="M103" s="44"/>
    </row>
    <row r="104" spans="1:13">
      <c r="A104" s="43"/>
      <c r="B104" s="43"/>
      <c r="C104" s="44"/>
      <c r="D104" s="43"/>
      <c r="E104" s="43"/>
      <c r="F104" s="43"/>
      <c r="G104" s="45"/>
      <c r="H104" s="44"/>
      <c r="I104" s="43"/>
      <c r="J104" s="44"/>
      <c r="K104" s="44"/>
      <c r="L104" s="44"/>
      <c r="M104" s="44"/>
    </row>
  </sheetData>
  <mergeCells count="4">
    <mergeCell ref="A1:M1"/>
    <mergeCell ref="A2:M2"/>
    <mergeCell ref="F3:I3"/>
    <mergeCell ref="J47:K47"/>
  </mergeCells>
  <conditionalFormatting sqref="S53">
    <cfRule type="cellIs" dxfId="0" priority="1" operator="lessThan">
      <formula>0</formula>
    </cfRule>
  </conditionalFormatting>
  <pageMargins left="0.19685039370078741" right="0.19685039370078741" top="0.19685039370078741" bottom="0.19685039370078741" header="0.19685039370078741" footer="0.19685039370078741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cp:lastPrinted>2011-02-02T00:47:31Z</cp:lastPrinted>
  <dcterms:created xsi:type="dcterms:W3CDTF">2010-12-09T01:39:06Z</dcterms:created>
  <dcterms:modified xsi:type="dcterms:W3CDTF">2011-02-03T22:33:36Z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